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<sst xmlns="http://schemas.openxmlformats.org/spreadsheetml/2006/main" count="51" uniqueCount="47">
  <si>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Box Bending</t>
  </si>
  <si>
    <t>Characterize your brake with the selected sheetmetal</t>
  </si>
  <si>
    <t>sample</t>
  </si>
  <si>
    <t>measured OAL</t>
  </si>
  <si>
    <t>measured A</t>
  </si>
  <si>
    <t>measured B</t>
  </si>
  <si>
    <t>measured C</t>
  </si>
  <si>
    <t>use SLD =</t>
  </si>
  <si>
    <t>calculated k</t>
  </si>
  <si>
    <t>calculated m from A</t>
  </si>
  <si>
    <t xml:space="preserve">calculated m from C </t>
  </si>
  <si>
    <t>mean k</t>
  </si>
  <si>
    <t>mean m</t>
  </si>
  <si>
    <t>+/-k variation</t>
  </si>
  <si>
    <t>+/-m variation</t>
  </si>
  <si>
    <t>Characterize your selected material</t>
  </si>
  <si>
    <t>material thickness =</t>
  </si>
  <si>
    <t>height =</t>
  </si>
  <si>
    <t>width =</t>
  </si>
  <si>
    <t>length =</t>
  </si>
  <si>
    <t>Define needed  internal dimensions of the box</t>
  </si>
  <si>
    <t>SLD  =</t>
  </si>
  <si>
    <t>inside part:</t>
  </si>
  <si>
    <t>outside part:</t>
  </si>
  <si>
    <t>SLD L =</t>
  </si>
  <si>
    <t>SLD w =</t>
  </si>
  <si>
    <t xml:space="preserve">use OAL = </t>
  </si>
  <si>
    <t>OAL error</t>
  </si>
  <si>
    <t>OAL mean error</t>
  </si>
  <si>
    <t>+/- OAL variation</t>
  </si>
  <si>
    <t>[1]</t>
  </si>
  <si>
    <t>[2]</t>
  </si>
  <si>
    <t>[3]</t>
  </si>
  <si>
    <t>[4]</t>
  </si>
  <si>
    <t>[5]</t>
  </si>
  <si>
    <t>[6]</t>
  </si>
  <si>
    <t>A expected max</t>
  </si>
  <si>
    <t>A expected min</t>
  </si>
  <si>
    <t>B expected min</t>
  </si>
  <si>
    <t>B expected max</t>
  </si>
  <si>
    <t>expected width max</t>
  </si>
  <si>
    <t>expected width min</t>
  </si>
  <si>
    <t>Note: A is the taller side</t>
  </si>
  <si>
    <t>measured B =</t>
  </si>
  <si>
    <t>measured A =</t>
  </si>
  <si>
    <t>measured length =</t>
  </si>
  <si>
    <t>chosen C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</si>
</sst>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 quotePrefix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right" wrapText="1"/>
    </xf>
    <xf numFmtId="164" fontId="0" fillId="13" borderId="1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3" borderId="10" xfId="0" applyFill="1" applyBorder="1" applyAlignment="1">
      <alignment horizontal="right"/>
    </xf>
    <xf numFmtId="164" fontId="0" fillId="3" borderId="12" xfId="0" applyNumberFormat="1" applyFill="1" applyBorder="1" applyAlignment="1">
      <alignment horizontal="left"/>
    </xf>
    <xf numFmtId="0" fontId="0" fillId="3" borderId="14" xfId="0" applyFill="1" applyBorder="1" applyAlignment="1">
      <alignment horizontal="right"/>
    </xf>
    <xf numFmtId="164" fontId="0" fillId="3" borderId="18" xfId="0" applyNumberFormat="1" applyFill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13" borderId="17" xfId="0" applyNumberFormat="1" applyFill="1" applyBorder="1" applyAlignment="1">
      <alignment horizontal="left"/>
    </xf>
    <xf numFmtId="164" fontId="0" fillId="13" borderId="18" xfId="0" applyNumberFormat="1" applyFill="1" applyBorder="1" applyAlignment="1">
      <alignment horizontal="left"/>
    </xf>
    <xf numFmtId="165" fontId="0" fillId="13" borderId="11" xfId="0" applyNumberFormat="1" applyFill="1" applyBorder="1" applyAlignment="1">
      <alignment horizontal="center" vertical="center"/>
    </xf>
    <xf numFmtId="165" fontId="0" fillId="13" borderId="0" xfId="0" applyNumberFormat="1" applyFill="1" applyBorder="1" applyAlignment="1">
      <alignment horizontal="center" vertical="center"/>
    </xf>
    <xf numFmtId="165" fontId="0" fillId="13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36" fillId="0" borderId="0" xfId="0" applyFont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165" fontId="0" fillId="13" borderId="12" xfId="0" applyNumberFormat="1" applyFill="1" applyBorder="1" applyAlignment="1">
      <alignment horizontal="center" vertical="center"/>
    </xf>
    <xf numFmtId="165" fontId="0" fillId="13" borderId="17" xfId="0" applyNumberFormat="1" applyFill="1" applyBorder="1" applyAlignment="1">
      <alignment horizontal="center" vertical="center"/>
    </xf>
    <xf numFmtId="165" fontId="0" fillId="13" borderId="18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5" fillId="0" borderId="0" xfId="0" applyFont="1" applyAlignment="1" quotePrefix="1">
      <alignment horizontal="right"/>
    </xf>
    <xf numFmtId="49" fontId="35" fillId="0" borderId="0" xfId="0" applyNumberFormat="1" applyFont="1" applyAlignment="1" quotePrefix="1">
      <alignment horizontal="right"/>
    </xf>
    <xf numFmtId="49" fontId="35" fillId="0" borderId="0" xfId="0" applyNumberFormat="1" applyFont="1" applyBorder="1" applyAlignment="1" quotePrefix="1">
      <alignment horizontal="right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6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19</xdr:row>
      <xdr:rowOff>114300</xdr:rowOff>
    </xdr:from>
    <xdr:to>
      <xdr:col>7</xdr:col>
      <xdr:colOff>85725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653" t="16644" r="38546" b="17327"/>
        <a:stretch>
          <a:fillRect/>
        </a:stretch>
      </xdr:blipFill>
      <xdr:spPr>
        <a:xfrm>
          <a:off x="4171950" y="4448175"/>
          <a:ext cx="19907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40</xdr:row>
      <xdr:rowOff>38100</xdr:rowOff>
    </xdr:from>
    <xdr:to>
      <xdr:col>7</xdr:col>
      <xdr:colOff>304800</xdr:colOff>
      <xdr:row>62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41293" t="20924" r="31733" b="17396"/>
        <a:stretch>
          <a:fillRect/>
        </a:stretch>
      </xdr:blipFill>
      <xdr:spPr>
        <a:xfrm>
          <a:off x="3257550" y="8420100"/>
          <a:ext cx="31242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31</xdr:row>
      <xdr:rowOff>152400</xdr:rowOff>
    </xdr:from>
    <xdr:to>
      <xdr:col>6</xdr:col>
      <xdr:colOff>381000</xdr:colOff>
      <xdr:row>39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5513" t="22108" r="27508" b="20228"/>
        <a:stretch>
          <a:fillRect/>
        </a:stretch>
      </xdr:blipFill>
      <xdr:spPr>
        <a:xfrm>
          <a:off x="4267200" y="6810375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2" max="2" width="17.00390625" style="0" customWidth="1"/>
    <col min="3" max="3" width="14.00390625" style="0" customWidth="1"/>
    <col min="4" max="4" width="13.57421875" style="0" customWidth="1"/>
    <col min="5" max="5" width="14.28125" style="0" customWidth="1"/>
    <col min="6" max="6" width="12.00390625" style="0" customWidth="1"/>
    <col min="7" max="7" width="11.140625" style="0" customWidth="1"/>
    <col min="8" max="8" width="10.00390625" style="0" customWidth="1"/>
    <col min="9" max="9" width="9.28125" style="0" customWidth="1"/>
    <col min="14" max="14" width="10.7109375" style="61" customWidth="1"/>
    <col min="15" max="15" width="8.8515625" style="61" customWidth="1"/>
    <col min="16" max="16" width="17.7109375" style="64" customWidth="1"/>
    <col min="17" max="17" width="21.421875" style="64" customWidth="1"/>
    <col min="18" max="18" width="21.140625" style="60" customWidth="1"/>
  </cols>
  <sheetData>
    <row r="1" ht="21" thickBot="1">
      <c r="B1" s="36" t="s">
        <v>0</v>
      </c>
    </row>
    <row r="2" spans="8:9" ht="15" thickBot="1">
      <c r="H2" s="21" t="s">
        <v>26</v>
      </c>
      <c r="I2" s="22">
        <v>3</v>
      </c>
    </row>
    <row r="3" spans="1:12" ht="15" thickBot="1">
      <c r="A3" s="48" t="s">
        <v>30</v>
      </c>
      <c r="B3" s="6" t="s">
        <v>1</v>
      </c>
      <c r="C3" s="7"/>
      <c r="D3" s="7"/>
      <c r="E3" s="7"/>
      <c r="F3" s="8"/>
      <c r="H3" s="23" t="s">
        <v>7</v>
      </c>
      <c r="I3" s="24">
        <v>1</v>
      </c>
      <c r="L3" s="32"/>
    </row>
    <row r="4" spans="2:15" ht="43.5" thickBot="1"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9" t="s">
        <v>8</v>
      </c>
      <c r="H4" s="39" t="s">
        <v>9</v>
      </c>
      <c r="I4" s="39" t="s">
        <v>10</v>
      </c>
      <c r="J4" s="39" t="s">
        <v>27</v>
      </c>
      <c r="O4" s="62"/>
    </row>
    <row r="5" spans="2:15" ht="14.25">
      <c r="B5" s="25">
        <v>1</v>
      </c>
      <c r="C5" s="28">
        <v>3.005</v>
      </c>
      <c r="D5" s="28">
        <v>1.0175</v>
      </c>
      <c r="E5" s="28">
        <v>1.0855</v>
      </c>
      <c r="F5" s="42">
        <v>1.0345</v>
      </c>
      <c r="G5" s="40">
        <f>(SUM(D5:F5)-C5)/2</f>
        <v>0.06624999999999992</v>
      </c>
      <c r="H5" s="40">
        <f>D5-$I$3</f>
        <v>0.01750000000000007</v>
      </c>
      <c r="I5" s="40">
        <f>F5-$I$3</f>
        <v>0.034499999999999975</v>
      </c>
      <c r="J5" s="41">
        <f>$I$2-C5</f>
        <v>-0.004999999999999893</v>
      </c>
      <c r="O5" s="62"/>
    </row>
    <row r="6" spans="2:15" ht="14.25">
      <c r="B6" s="10">
        <f>1+B5</f>
        <v>2</v>
      </c>
      <c r="C6" s="29">
        <v>2.9915</v>
      </c>
      <c r="D6" s="29">
        <v>1.052</v>
      </c>
      <c r="E6" s="29">
        <v>1.035</v>
      </c>
      <c r="F6" s="43">
        <v>1.033</v>
      </c>
      <c r="G6" s="40">
        <f>(SUM(D6:F6)-C6)/2</f>
        <v>0.06424999999999992</v>
      </c>
      <c r="H6" s="40">
        <f>D6-$I$3</f>
        <v>0.052000000000000046</v>
      </c>
      <c r="I6" s="40">
        <f>F6-$I$3</f>
        <v>0.03299999999999992</v>
      </c>
      <c r="J6" s="41">
        <f>$I$2-C6</f>
        <v>0.008500000000000174</v>
      </c>
      <c r="O6" s="62"/>
    </row>
    <row r="7" spans="2:15" ht="14.25">
      <c r="B7" s="10">
        <f>1+B6</f>
        <v>3</v>
      </c>
      <c r="C7" s="29">
        <v>2.9795</v>
      </c>
      <c r="D7" s="29">
        <v>1.0365</v>
      </c>
      <c r="E7" s="29">
        <v>1.024</v>
      </c>
      <c r="F7" s="43">
        <v>1.041</v>
      </c>
      <c r="G7" s="40">
        <f>(SUM(D7:F7)-C7)/2</f>
        <v>0.061000000000000165</v>
      </c>
      <c r="H7" s="40">
        <f>D7-$I$3</f>
        <v>0.03649999999999998</v>
      </c>
      <c r="I7" s="40">
        <f>F7-$I$3</f>
        <v>0.040999999999999925</v>
      </c>
      <c r="J7" s="41">
        <f>$I$2-C7</f>
        <v>0.020500000000000185</v>
      </c>
      <c r="O7" s="62"/>
    </row>
    <row r="8" spans="2:15" ht="14.25">
      <c r="B8" s="10">
        <f>1+B7</f>
        <v>4</v>
      </c>
      <c r="C8" s="29">
        <v>3.0025</v>
      </c>
      <c r="D8" s="29">
        <v>1.026</v>
      </c>
      <c r="E8" s="29">
        <v>1.046</v>
      </c>
      <c r="F8" s="43">
        <v>1.028</v>
      </c>
      <c r="G8" s="40">
        <f>(SUM(D8:F8)-C8)/2</f>
        <v>0.04875000000000007</v>
      </c>
      <c r="H8" s="40">
        <f>D8-$I$3</f>
        <v>0.026000000000000023</v>
      </c>
      <c r="I8" s="40">
        <f>F8-$I$3</f>
        <v>0.028000000000000025</v>
      </c>
      <c r="J8" s="41">
        <f>$I$2-C8</f>
        <v>-0.0024999999999999467</v>
      </c>
      <c r="O8" s="62"/>
    </row>
    <row r="9" spans="2:10" ht="15" thickBot="1">
      <c r="B9" s="11">
        <f>1+B8</f>
        <v>5</v>
      </c>
      <c r="C9" s="30">
        <v>2.9855</v>
      </c>
      <c r="D9" s="30">
        <v>1.032</v>
      </c>
      <c r="E9" s="30">
        <v>1.021</v>
      </c>
      <c r="F9" s="44">
        <v>1.0295</v>
      </c>
      <c r="G9" s="40">
        <f>(SUM(D9:F9)-C9)/2</f>
        <v>0.04849999999999999</v>
      </c>
      <c r="H9" s="40">
        <f>D9-$I$3</f>
        <v>0.03200000000000003</v>
      </c>
      <c r="I9" s="40">
        <f>F9-$I$3</f>
        <v>0.02950000000000008</v>
      </c>
      <c r="J9" s="41">
        <f>$I$2-C9</f>
        <v>0.014499999999999957</v>
      </c>
    </row>
    <row r="10" spans="2:9" ht="14.25">
      <c r="B10" s="15" t="s">
        <v>11</v>
      </c>
      <c r="C10" s="2">
        <f>(MAX(G5:G9)+MIN(G5:G9))/2</f>
        <v>0.057374999999999954</v>
      </c>
      <c r="E10" t="s">
        <v>28</v>
      </c>
      <c r="F10" s="1">
        <f>(MAX(J5:J9)+MIN(J5:J9))/2</f>
        <v>0.007750000000000146</v>
      </c>
      <c r="I10" s="2"/>
    </row>
    <row r="11" spans="2:9" ht="14.25">
      <c r="B11" s="5" t="s">
        <v>13</v>
      </c>
      <c r="C11" s="2">
        <f>C10-MIN(G5:G9)</f>
        <v>0.008874999999999966</v>
      </c>
      <c r="E11" s="3" t="s">
        <v>29</v>
      </c>
      <c r="F11" s="1">
        <f>F10-MIN(J5:J9)</f>
        <v>0.012750000000000039</v>
      </c>
      <c r="I11" s="2"/>
    </row>
    <row r="12" spans="2:9" ht="14.25">
      <c r="B12" s="4" t="s">
        <v>12</v>
      </c>
      <c r="C12" s="2">
        <f>(MAX(H5:I9)+MIN(H5:I9))/2</f>
        <v>0.03475000000000006</v>
      </c>
      <c r="F12" s="1"/>
      <c r="G12" s="1"/>
      <c r="I12" s="2"/>
    </row>
    <row r="13" spans="2:14" ht="14.25">
      <c r="B13" s="5" t="s">
        <v>14</v>
      </c>
      <c r="C13" s="2">
        <f>C12-MIN(H5:I9)</f>
        <v>0.017249999999999988</v>
      </c>
      <c r="E13" s="59">
        <f>3-AVERAGE(C5:C9)</f>
        <v>0.007200000000000095</v>
      </c>
      <c r="G13" s="1"/>
      <c r="I13" s="2"/>
      <c r="N13" s="63"/>
    </row>
    <row r="14" spans="9:14" ht="15" thickBot="1">
      <c r="I14" s="2"/>
      <c r="N14" s="63"/>
    </row>
    <row r="15" spans="1:18" s="47" customFormat="1" ht="30" customHeight="1" thickBot="1">
      <c r="A15" s="49" t="s">
        <v>31</v>
      </c>
      <c r="B15" s="65" t="s">
        <v>15</v>
      </c>
      <c r="C15" s="66"/>
      <c r="D15" s="50" t="s">
        <v>32</v>
      </c>
      <c r="E15" s="65" t="s">
        <v>20</v>
      </c>
      <c r="F15" s="66"/>
      <c r="G15" s="45"/>
      <c r="H15" s="45"/>
      <c r="I15" s="46"/>
      <c r="L15" s="52"/>
      <c r="N15" s="63"/>
      <c r="O15" s="61"/>
      <c r="P15" s="61"/>
      <c r="Q15" s="61"/>
      <c r="R15" s="60"/>
    </row>
    <row r="16" spans="2:17" ht="29.25" thickBot="1">
      <c r="B16" s="13" t="s">
        <v>16</v>
      </c>
      <c r="C16" s="14">
        <v>0.02</v>
      </c>
      <c r="D16" s="9"/>
      <c r="E16" s="16" t="s">
        <v>17</v>
      </c>
      <c r="F16" s="26">
        <v>1</v>
      </c>
      <c r="G16" s="9"/>
      <c r="H16" s="9"/>
      <c r="L16" s="1"/>
      <c r="N16" s="63"/>
      <c r="P16" s="61"/>
      <c r="Q16" s="61"/>
    </row>
    <row r="17" spans="5:17" ht="14.25">
      <c r="E17" s="16" t="s">
        <v>18</v>
      </c>
      <c r="F17" s="26">
        <v>2</v>
      </c>
      <c r="G17" s="9"/>
      <c r="H17" s="9"/>
      <c r="P17" s="61"/>
      <c r="Q17" s="61"/>
    </row>
    <row r="18" spans="2:17" ht="15" thickBot="1">
      <c r="B18" s="33"/>
      <c r="C18" s="34"/>
      <c r="E18" s="17" t="s">
        <v>19</v>
      </c>
      <c r="F18" s="27">
        <v>3</v>
      </c>
      <c r="G18" s="9"/>
      <c r="H18" s="9"/>
      <c r="P18" s="61"/>
      <c r="Q18" s="61"/>
    </row>
    <row r="19" spans="2:16" ht="14.25">
      <c r="B19" s="35"/>
      <c r="C19" s="34"/>
      <c r="P19" s="61"/>
    </row>
    <row r="20" spans="2:3" ht="15">
      <c r="B20" s="35"/>
      <c r="C20" s="34"/>
    </row>
    <row r="21" spans="2:3" ht="15">
      <c r="B21" s="15"/>
      <c r="C21" s="2"/>
    </row>
    <row r="22" spans="2:5" ht="15">
      <c r="B22" t="s">
        <v>36</v>
      </c>
      <c r="C22" s="2">
        <f>F16+C16+2*C13</f>
        <v>1.0545</v>
      </c>
      <c r="D22" t="s">
        <v>39</v>
      </c>
      <c r="E22" s="2">
        <f>E23+2*F11+4*C13+4*C11</f>
        <v>2.17</v>
      </c>
    </row>
    <row r="23" spans="2:5" ht="15.75" thickBot="1">
      <c r="B23" t="s">
        <v>37</v>
      </c>
      <c r="C23" s="2">
        <f>F16+C16</f>
        <v>1.02</v>
      </c>
      <c r="D23" t="s">
        <v>38</v>
      </c>
      <c r="E23" s="2">
        <f>F17+2*C16</f>
        <v>2.04</v>
      </c>
    </row>
    <row r="24" spans="1:3" ht="15.75" thickBot="1">
      <c r="A24" s="48" t="s">
        <v>33</v>
      </c>
      <c r="B24" s="51" t="s">
        <v>22</v>
      </c>
      <c r="C24" s="12"/>
    </row>
    <row r="25" spans="2:3" ht="15">
      <c r="B25" s="16" t="s">
        <v>21</v>
      </c>
      <c r="C25" s="18">
        <f>F16+C16+C13-C12</f>
        <v>1.0025</v>
      </c>
    </row>
    <row r="26" spans="2:3" ht="15">
      <c r="B26" s="16" t="s">
        <v>18</v>
      </c>
      <c r="C26" s="18">
        <f>2*F16+F17+4*C16+4*C13-2*C10+2*C11-F10+F11</f>
        <v>4.057</v>
      </c>
    </row>
    <row r="27" spans="2:3" ht="15.75" thickBot="1">
      <c r="B27" s="17" t="s">
        <v>19</v>
      </c>
      <c r="C27" s="19">
        <f>F18-F10+F11</f>
        <v>3.005</v>
      </c>
    </row>
    <row r="28" spans="2:3" ht="15">
      <c r="B28" s="31" t="s">
        <v>40</v>
      </c>
      <c r="C28" s="1">
        <f>C29+2*F11</f>
        <v>4.0825000000000005</v>
      </c>
    </row>
    <row r="29" spans="2:3" ht="15">
      <c r="B29" s="31" t="s">
        <v>41</v>
      </c>
      <c r="C29" s="1">
        <f>2*F16+F17+4*C16+4*C13-2*C10+2*C11-F10+F11</f>
        <v>4.057</v>
      </c>
    </row>
    <row r="30" ht="15">
      <c r="C30" s="1"/>
    </row>
    <row r="31" ht="15.75" thickBot="1">
      <c r="C31" s="1"/>
    </row>
    <row r="32" spans="1:3" ht="15">
      <c r="A32" s="48" t="s">
        <v>34</v>
      </c>
      <c r="B32" s="53" t="s">
        <v>46</v>
      </c>
      <c r="C32" s="56">
        <v>0.5</v>
      </c>
    </row>
    <row r="33" spans="2:8" ht="15">
      <c r="B33" s="54" t="s">
        <v>44</v>
      </c>
      <c r="C33" s="57">
        <v>1.0345</v>
      </c>
      <c r="H33" t="s">
        <v>42</v>
      </c>
    </row>
    <row r="34" spans="2:3" ht="15">
      <c r="B34" s="54" t="s">
        <v>43</v>
      </c>
      <c r="C34" s="57">
        <v>2.085</v>
      </c>
    </row>
    <row r="35" spans="2:3" ht="15.75" thickBot="1">
      <c r="B35" s="55" t="s">
        <v>45</v>
      </c>
      <c r="C35" s="58">
        <v>3.0055</v>
      </c>
    </row>
    <row r="36" ht="15"/>
    <row r="37" ht="15"/>
    <row r="38" ht="15"/>
    <row r="39" ht="15"/>
    <row r="40" ht="15"/>
    <row r="41" ht="15"/>
    <row r="42" ht="15.75" thickBot="1"/>
    <row r="43" spans="1:3" ht="15.75" thickBot="1">
      <c r="A43" s="48" t="s">
        <v>35</v>
      </c>
      <c r="B43" s="51" t="s">
        <v>23</v>
      </c>
      <c r="C43" s="20"/>
    </row>
    <row r="44" spans="2:3" ht="15">
      <c r="B44" s="16" t="s">
        <v>19</v>
      </c>
      <c r="C44" s="18">
        <f>2*C33+C35+4*C16+4*C13-2*C10+2*C11-F10+F11</f>
        <v>5.131500000000001</v>
      </c>
    </row>
    <row r="45" spans="2:3" ht="15">
      <c r="B45" s="16" t="s">
        <v>24</v>
      </c>
      <c r="C45" s="18">
        <f>C33+C16+C13-F10</f>
        <v>1.0639999999999998</v>
      </c>
    </row>
    <row r="46" spans="2:3" ht="15">
      <c r="B46" s="16" t="s">
        <v>18</v>
      </c>
      <c r="C46" s="18">
        <f>2*C32+C34+2*C16+4*C12-2*C10+2*C11-F10+F11</f>
        <v>3.172</v>
      </c>
    </row>
    <row r="47" spans="2:3" ht="15.75" thickBot="1">
      <c r="B47" s="17" t="s">
        <v>25</v>
      </c>
      <c r="C47" s="19">
        <f>C32-F10</f>
        <v>0.49224999999999985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/>
  <mergeCells count="2">
    <mergeCell ref="B15:C15"/>
    <mergeCell ref="E15:F1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Sparber</dc:creator>
  <cp:keywords/>
  <dc:description/>
  <cp:lastModifiedBy>Rick Sparber</cp:lastModifiedBy>
  <dcterms:created xsi:type="dcterms:W3CDTF">2020-06-04T15:45:20Z</dcterms:created>
  <dcterms:modified xsi:type="dcterms:W3CDTF">2020-06-15T12:25:48Z</dcterms:modified>
  <cp:category/>
  <cp:version/>
  <cp:contentType/>
  <cp:contentStatus/>
</cp:coreProperties>
</file>